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0035" activeTab="2"/>
  </bookViews>
  <sheets>
    <sheet name="RESUMEN" sheetId="4" r:id="rId1"/>
    <sheet name="TOTALES" sheetId="3" r:id="rId2"/>
    <sheet name="DESGLOSE" sheetId="1" r:id="rId3"/>
    <sheet name="Hoja1" sheetId="2" r:id="rId4"/>
  </sheets>
  <calcPr calcId="145621"/>
</workbook>
</file>

<file path=xl/calcChain.xml><?xml version="1.0" encoding="utf-8"?>
<calcChain xmlns="http://schemas.openxmlformats.org/spreadsheetml/2006/main">
  <c r="B7" i="4" l="1"/>
  <c r="B5" i="4"/>
  <c r="B8" i="4"/>
  <c r="B6" i="4"/>
  <c r="C15" i="3"/>
  <c r="C14" i="3"/>
  <c r="B14" i="3"/>
  <c r="C12" i="3"/>
  <c r="B12" i="3"/>
  <c r="C11" i="3"/>
  <c r="C13" i="3" s="1"/>
  <c r="B11" i="3"/>
  <c r="C10" i="3"/>
  <c r="B6" i="3"/>
  <c r="B9" i="3"/>
  <c r="C9" i="3"/>
  <c r="C8" i="3"/>
  <c r="C7" i="3"/>
  <c r="C6" i="3"/>
  <c r="C5" i="3"/>
  <c r="H39" i="1"/>
  <c r="H34" i="1"/>
  <c r="H25" i="1"/>
  <c r="H37" i="1"/>
  <c r="H32" i="1"/>
  <c r="H29" i="1"/>
  <c r="H23" i="1"/>
  <c r="H20" i="1"/>
  <c r="H16" i="1" l="1"/>
</calcChain>
</file>

<file path=xl/sharedStrings.xml><?xml version="1.0" encoding="utf-8"?>
<sst xmlns="http://schemas.openxmlformats.org/spreadsheetml/2006/main" count="58" uniqueCount="48">
  <si>
    <t>SUBV.ENT.URBANIS.COBO CALLEJA</t>
  </si>
  <si>
    <t>SUBV.ENTI.URBANÍSTICAS: EL PALOMO</t>
  </si>
  <si>
    <t>SUBV.COM.PROPIET.SIERRA ELVIRA</t>
  </si>
  <si>
    <t>SUBV.ENT.URBANIS.LOS GALLEGOS</t>
  </si>
  <si>
    <t>SUBV.ENTIDAD URBANÍSTICA VEREDA DEL TEMPRANAR</t>
  </si>
  <si>
    <t>SUBV.ENTIDAD URBANÍSTICA LA VEGA</t>
  </si>
  <si>
    <t>SUBV.ENTI.URBANÍSTICAS: LA CANTUEÑA</t>
  </si>
  <si>
    <t>SUBV.ENTIDAD URBANÍSTICA ACEDINOS</t>
  </si>
  <si>
    <t>SUBV.ENT.URBANÍSTICA: SONSOLES</t>
  </si>
  <si>
    <t>COMUN.PROP.POZOBLANCO</t>
  </si>
  <si>
    <t>COMUN.PROP.PICO DE LA MIRA</t>
  </si>
  <si>
    <t>SUBV ENTIDAD URBANÍSTICA SEVILLA</t>
  </si>
  <si>
    <t>GASTO EN AYUDAS O SUBVENCIONES PARA ACTIVIDADES ECONÓMICAS</t>
  </si>
  <si>
    <t>AYTO</t>
  </si>
  <si>
    <t>EJERC</t>
  </si>
  <si>
    <t>PARTIDA</t>
  </si>
  <si>
    <t>IMPORTE</t>
  </si>
  <si>
    <t>SUBV.EXPLOTACIàN FUENLABRADA SPORT 10 SL</t>
  </si>
  <si>
    <t>TOTAL TARIFA EQUILIBRIO</t>
  </si>
  <si>
    <t>PREMIOS BECAS Y PENSIONES</t>
  </si>
  <si>
    <t>TOTAL PREMIOS ESCAPARTISMO</t>
  </si>
  <si>
    <t>PMD</t>
  </si>
  <si>
    <t>CIFE</t>
  </si>
  <si>
    <t>SUBV. CLUB FUTBOL FUENLABRADA, SAD</t>
  </si>
  <si>
    <t>TOTAL SUBV. FUTBOL FUENLABRADA, SAD</t>
  </si>
  <si>
    <t>SUBV. BALONCESTO FUENLABRADA, SAD</t>
  </si>
  <si>
    <t>TOTAL SUBV. BALONCESTO FUENLABRADA, SAD</t>
  </si>
  <si>
    <t>CONVOCATORIA AYUDAS EMERGENCIA A TRABAJADORES AUTONOMOS Y MICROEMPRESAS RADICADAS EN FUENLABRADA Y AFECTADAS POR LA CRISIS SANITARIA DEL COVID 19</t>
  </si>
  <si>
    <t>TOTAL AYUDAS CONCEDIDAS</t>
  </si>
  <si>
    <t>TOTAL SUBVENCIONES CONCEDIDAS PARA ACTIVIDADES ECONOMICAS AYUNTAMIENTO</t>
  </si>
  <si>
    <t>TOTAL SUBVENCIONES CONCEDIDAS PARA ACTIVIDADES ECONOMICAS PMD</t>
  </si>
  <si>
    <t>TOTAL SUBVENCIONES CONCEDIDAS PARA ACTIVIDADES ECONOMICAS CIFE</t>
  </si>
  <si>
    <t>PMC</t>
  </si>
  <si>
    <t xml:space="preserve">CONVENIO FUNDACION MARIA PAGES </t>
  </si>
  <si>
    <t>TOTAL  CONVENIO MARIA PAGES</t>
  </si>
  <si>
    <t>TOTAL SUBVENCIONES CONCEDIDAS PARA ACTIVIDADES ECONOMICAS P.M.C.</t>
  </si>
  <si>
    <t>TOTAL CONVENIOS ENTIDADES URBANISTICAS Y COMUNIDADES DE PROPIETARIOS</t>
  </si>
  <si>
    <t>GASTO TOTAL EN AYUDAS O SUBVENCIONES PARA ACTIVIDADES ECONÓMICAS</t>
  </si>
  <si>
    <t>TOTAL CIFE</t>
  </si>
  <si>
    <t>ENTIDAD</t>
  </si>
  <si>
    <t>DESCRIPCION</t>
  </si>
  <si>
    <t xml:space="preserve">IMPORTE TOTAL </t>
  </si>
  <si>
    <t>AYUNTAMIENTO</t>
  </si>
  <si>
    <t>TOTAL AYUNTAMIENTO</t>
  </si>
  <si>
    <t>CONVENIOS CON ENTIDADES URBANISTICAS Y CDADES PROPIETARIOS</t>
  </si>
  <si>
    <t>PREMIOS ESCAPARATISMO</t>
  </si>
  <si>
    <t>TOTAL PMD</t>
  </si>
  <si>
    <t>TOTAL 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</si>
</sst>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4" fontId="1" fillId="4" borderId="0" xfId="0" applyNumberFormat="1" applyFont="1" applyFill="1"/>
    <xf numFmtId="0" fontId="1" fillId="4" borderId="0" xfId="0" applyFont="1" applyFill="1" applyAlignment="1">
      <alignment wrapText="1"/>
    </xf>
    <xf numFmtId="4" fontId="4" fillId="4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3" borderId="0" xfId="0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6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4" fontId="5" fillId="3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workbookViewId="0">
      <selection activeCell="B12" sqref="B12"/>
    </sheetView>
  </sheetViews>
  <sheetFormatPr baseColWidth="10" defaultRowHeight="15" x14ac:dyDescent="0.25"/>
  <cols>
    <col min="1" max="1" width="16.28515625" customWidth="1"/>
    <col min="2" max="2" width="22.28515625" customWidth="1"/>
    <col min="6" max="6" width="48.5703125" bestFit="1" customWidth="1"/>
    <col min="7" max="7" width="15.140625" customWidth="1"/>
  </cols>
  <sheetData>
    <row r="1" spans="1:76" ht="21" x14ac:dyDescent="0.35">
      <c r="A1" s="3" t="s">
        <v>37</v>
      </c>
      <c r="B1" s="3"/>
      <c r="C1" s="3"/>
      <c r="D1" s="3"/>
      <c r="E1" s="3"/>
      <c r="F1" s="3"/>
      <c r="G1" s="3"/>
    </row>
    <row r="2" spans="1:76" ht="21" x14ac:dyDescent="0.35">
      <c r="A2" s="2"/>
      <c r="B2" s="2"/>
      <c r="C2" s="2"/>
      <c r="D2" s="2"/>
      <c r="E2" s="2"/>
      <c r="F2" s="2"/>
      <c r="G2" s="2"/>
    </row>
    <row r="4" spans="1:76" s="13" customFormat="1" x14ac:dyDescent="0.25">
      <c r="A4" s="18" t="s">
        <v>39</v>
      </c>
      <c r="B4" s="18" t="s">
        <v>41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</row>
    <row r="5" spans="1:76" s="13" customFormat="1" x14ac:dyDescent="0.25">
      <c r="A5" s="19" t="s">
        <v>42</v>
      </c>
      <c r="B5" s="20">
        <f>TOTALES!C8</f>
        <v>1539390.8199999998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</row>
    <row r="6" spans="1:76" s="13" customFormat="1" ht="15.75" customHeight="1" x14ac:dyDescent="0.25">
      <c r="A6" s="19" t="s">
        <v>22</v>
      </c>
      <c r="B6" s="20">
        <f>DESGLOSE!H39</f>
        <v>275200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</row>
    <row r="7" spans="1:76" s="13" customFormat="1" x14ac:dyDescent="0.25">
      <c r="A7" s="19" t="s">
        <v>21</v>
      </c>
      <c r="B7" s="20">
        <f>TOTALES!C13</f>
        <v>2096350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</row>
    <row r="8" spans="1:76" s="13" customFormat="1" x14ac:dyDescent="0.25">
      <c r="A8" s="19" t="s">
        <v>32</v>
      </c>
      <c r="B8" s="20">
        <f>DESGLOSE!H43</f>
        <v>60000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</row>
    <row r="9" spans="1:76" s="13" customFormat="1" x14ac:dyDescent="0.25">
      <c r="A9" s="19"/>
      <c r="B9" s="2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</row>
    <row r="10" spans="1:76" s="13" customFormat="1" x14ac:dyDescent="0.25">
      <c r="A10" s="16"/>
      <c r="B10" s="1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</row>
    <row r="11" spans="1:76" s="6" customFormat="1" ht="21" x14ac:dyDescent="0.35">
      <c r="A11" s="1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9"/>
  <sheetViews>
    <sheetView workbookViewId="0">
      <selection activeCell="A19" sqref="A19:C22"/>
    </sheetView>
  </sheetViews>
  <sheetFormatPr baseColWidth="10" defaultRowHeight="15" x14ac:dyDescent="0.25"/>
  <cols>
    <col min="1" max="1" width="16.28515625" customWidth="1"/>
    <col min="2" max="2" width="67.42578125" customWidth="1"/>
    <col min="3" max="3" width="28.5703125" customWidth="1"/>
    <col min="7" max="7" width="48.5703125" bestFit="1" customWidth="1"/>
    <col min="8" max="8" width="15.140625" customWidth="1"/>
  </cols>
  <sheetData>
    <row r="1" spans="1:77" ht="21" x14ac:dyDescent="0.35">
      <c r="A1" s="3" t="s">
        <v>37</v>
      </c>
      <c r="B1" s="3"/>
      <c r="C1" s="3"/>
      <c r="D1" s="3"/>
      <c r="E1" s="3"/>
      <c r="F1" s="3"/>
      <c r="G1" s="3"/>
      <c r="H1" s="3"/>
    </row>
    <row r="2" spans="1:77" ht="21" x14ac:dyDescent="0.35">
      <c r="A2" s="2"/>
      <c r="B2" s="2"/>
      <c r="C2" s="2"/>
      <c r="D2" s="2"/>
      <c r="E2" s="2"/>
      <c r="F2" s="2"/>
      <c r="G2" s="2"/>
      <c r="H2" s="2"/>
    </row>
    <row r="4" spans="1:77" s="13" customFormat="1" x14ac:dyDescent="0.25">
      <c r="A4" s="18" t="s">
        <v>39</v>
      </c>
      <c r="B4" s="18" t="s">
        <v>40</v>
      </c>
      <c r="C4" s="18" t="s">
        <v>41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</row>
    <row r="5" spans="1:77" s="13" customFormat="1" x14ac:dyDescent="0.25">
      <c r="A5" s="19" t="s">
        <v>42</v>
      </c>
      <c r="B5" s="21" t="s">
        <v>44</v>
      </c>
      <c r="C5" s="20">
        <f>DESGLOSE!H16</f>
        <v>542250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s="13" customFormat="1" ht="15.75" customHeight="1" x14ac:dyDescent="0.25">
      <c r="A6" s="19"/>
      <c r="B6" s="21" t="str">
        <f>DESGLOSE!G19</f>
        <v>SUBV.EXPLOTACIàN FUENLABRADA SPORT 10 SL</v>
      </c>
      <c r="C6" s="20">
        <f>DESGLOSE!H20</f>
        <v>974140.82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</row>
    <row r="7" spans="1:77" s="13" customFormat="1" x14ac:dyDescent="0.25">
      <c r="A7" s="19"/>
      <c r="B7" s="21" t="s">
        <v>45</v>
      </c>
      <c r="C7" s="20">
        <f>DESGLOSE!H23</f>
        <v>23000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</row>
    <row r="8" spans="1:77" s="13" customFormat="1" x14ac:dyDescent="0.25">
      <c r="A8" s="19"/>
      <c r="B8" s="19" t="s">
        <v>43</v>
      </c>
      <c r="C8" s="22">
        <f>SUM(C5:C7)</f>
        <v>1539390.8199999998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s="13" customFormat="1" ht="39.75" customHeight="1" x14ac:dyDescent="0.25">
      <c r="A9" s="19" t="s">
        <v>22</v>
      </c>
      <c r="B9" s="21" t="str">
        <f>DESGLOSE!G36</f>
        <v>CONVOCATORIA AYUDAS EMERGENCIA A TRABAJADORES AUTONOMOS Y MICROEMPRESAS RADICADAS EN FUENLABRADA Y AFECTADAS POR LA CRISIS SANITARIA DEL COVID 19</v>
      </c>
      <c r="C9" s="20">
        <f>DESGLOSE!H39</f>
        <v>275200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</row>
    <row r="10" spans="1:77" s="13" customFormat="1" x14ac:dyDescent="0.25">
      <c r="A10" s="19"/>
      <c r="B10" s="19" t="s">
        <v>38</v>
      </c>
      <c r="C10" s="22">
        <f>SUM(C9)</f>
        <v>275200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x14ac:dyDescent="0.25">
      <c r="A11" s="19" t="s">
        <v>21</v>
      </c>
      <c r="B11" s="21" t="str">
        <f>DESGLOSE!G28</f>
        <v>SUBV. CLUB FUTBOL FUENLABRADA, SAD</v>
      </c>
      <c r="C11" s="20">
        <f>DESGLOSE!H28</f>
        <v>672000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s="13" customFormat="1" x14ac:dyDescent="0.25">
      <c r="A12" s="19"/>
      <c r="B12" s="21" t="str">
        <f>DESGLOSE!G31</f>
        <v>SUBV. BALONCESTO FUENLABRADA, SAD</v>
      </c>
      <c r="C12" s="20">
        <f>DESGLOSE!H31</f>
        <v>1424350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</row>
    <row r="13" spans="1:77" s="13" customFormat="1" x14ac:dyDescent="0.25">
      <c r="A13" s="19"/>
      <c r="B13" s="19" t="s">
        <v>46</v>
      </c>
      <c r="C13" s="22">
        <f>SUM(C11:C12)</f>
        <v>2096350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77" s="13" customFormat="1" x14ac:dyDescent="0.25">
      <c r="A14" s="19" t="s">
        <v>32</v>
      </c>
      <c r="B14" s="21" t="str">
        <f>DESGLOSE!G43</f>
        <v xml:space="preserve">CONVENIO FUNDACION MARIA PAGES </v>
      </c>
      <c r="C14" s="20">
        <f>DESGLOSE!H43</f>
        <v>60000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</row>
    <row r="15" spans="1:77" s="13" customFormat="1" x14ac:dyDescent="0.25">
      <c r="A15" s="19"/>
      <c r="B15" s="19" t="s">
        <v>47</v>
      </c>
      <c r="C15" s="22">
        <f>SUM(C14)</f>
        <v>60000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</row>
    <row r="16" spans="1:77" s="13" customFormat="1" x14ac:dyDescent="0.25">
      <c r="A16" s="16"/>
      <c r="B16" s="16"/>
      <c r="C16" s="1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</row>
    <row r="17" spans="1:2" s="6" customFormat="1" ht="21" x14ac:dyDescent="0.35">
      <c r="A17" s="11"/>
      <c r="B17" s="1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6"/>
  <sheetViews>
    <sheetView tabSelected="1" workbookViewId="0">
      <selection activeCell="G16" sqref="G16"/>
    </sheetView>
  </sheetViews>
  <sheetFormatPr baseColWidth="10" defaultRowHeight="15" x14ac:dyDescent="0.25"/>
  <cols>
    <col min="7" max="7" width="48.5703125" bestFit="1" customWidth="1"/>
    <col min="8" max="8" width="15.140625" customWidth="1"/>
  </cols>
  <sheetData>
    <row r="1" spans="1:85" ht="21" x14ac:dyDescent="0.35">
      <c r="A1" s="3" t="s">
        <v>12</v>
      </c>
      <c r="B1" s="3"/>
      <c r="C1" s="3"/>
      <c r="D1" s="3"/>
      <c r="E1" s="3"/>
      <c r="F1" s="3"/>
      <c r="G1" s="3"/>
      <c r="H1" s="3"/>
    </row>
    <row r="2" spans="1:85" ht="21" x14ac:dyDescent="0.35">
      <c r="A2" s="2" t="s">
        <v>13</v>
      </c>
      <c r="B2" s="2"/>
      <c r="C2" s="2"/>
      <c r="D2" s="2"/>
      <c r="E2" s="2"/>
      <c r="F2" s="2"/>
      <c r="G2" s="2"/>
      <c r="H2" s="2"/>
    </row>
    <row r="3" spans="1:85" ht="21" x14ac:dyDescent="0.35">
      <c r="A3" s="2" t="s">
        <v>14</v>
      </c>
      <c r="B3" s="2"/>
      <c r="C3" s="2" t="s">
        <v>15</v>
      </c>
      <c r="D3" s="2"/>
      <c r="E3" s="2"/>
      <c r="F3" s="2"/>
      <c r="G3" s="2"/>
      <c r="H3" s="2" t="s">
        <v>16</v>
      </c>
    </row>
    <row r="4" spans="1:85" s="13" customFormat="1" ht="21" x14ac:dyDescent="0.35">
      <c r="A4" s="6">
        <v>2020</v>
      </c>
      <c r="B4" s="6"/>
      <c r="C4" s="6">
        <v>3021</v>
      </c>
      <c r="D4" s="6">
        <v>459</v>
      </c>
      <c r="E4" s="6">
        <v>48214</v>
      </c>
      <c r="F4" s="6"/>
      <c r="G4" s="6" t="s">
        <v>0</v>
      </c>
      <c r="H4" s="10">
        <v>262500</v>
      </c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</row>
    <row r="5" spans="1:85" s="13" customFormat="1" ht="21" x14ac:dyDescent="0.35">
      <c r="A5" s="6">
        <v>2020</v>
      </c>
      <c r="B5" s="6"/>
      <c r="C5" s="6">
        <v>3021</v>
      </c>
      <c r="D5" s="6">
        <v>459</v>
      </c>
      <c r="E5" s="6">
        <v>48224</v>
      </c>
      <c r="F5" s="6"/>
      <c r="G5" s="6" t="s">
        <v>1</v>
      </c>
      <c r="H5" s="10">
        <v>48000</v>
      </c>
      <c r="I5" s="11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</row>
    <row r="6" spans="1:85" s="13" customFormat="1" ht="21" x14ac:dyDescent="0.35">
      <c r="A6" s="6">
        <v>2020</v>
      </c>
      <c r="B6" s="6"/>
      <c r="C6" s="6">
        <v>3021</v>
      </c>
      <c r="D6" s="6">
        <v>459</v>
      </c>
      <c r="E6" s="6">
        <v>48233</v>
      </c>
      <c r="F6" s="6"/>
      <c r="G6" s="6" t="s">
        <v>2</v>
      </c>
      <c r="H6" s="10">
        <v>6000</v>
      </c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s="13" customFormat="1" ht="21" x14ac:dyDescent="0.35">
      <c r="A7" s="6">
        <v>2020</v>
      </c>
      <c r="B7" s="6"/>
      <c r="C7" s="6">
        <v>3021</v>
      </c>
      <c r="D7" s="6">
        <v>459</v>
      </c>
      <c r="E7" s="6">
        <v>48234</v>
      </c>
      <c r="F7" s="6"/>
      <c r="G7" s="6" t="s">
        <v>3</v>
      </c>
      <c r="H7" s="10">
        <v>52500</v>
      </c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</row>
    <row r="8" spans="1:85" s="13" customFormat="1" ht="31.5" x14ac:dyDescent="0.35">
      <c r="A8" s="6">
        <v>2020</v>
      </c>
      <c r="B8" s="6"/>
      <c r="C8" s="6">
        <v>3021</v>
      </c>
      <c r="D8" s="6">
        <v>459</v>
      </c>
      <c r="E8" s="6">
        <v>48244</v>
      </c>
      <c r="F8" s="6"/>
      <c r="G8" s="6" t="s">
        <v>4</v>
      </c>
      <c r="H8" s="10">
        <v>10500</v>
      </c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</row>
    <row r="9" spans="1:85" s="13" customFormat="1" ht="21" x14ac:dyDescent="0.35">
      <c r="A9" s="6">
        <v>2020</v>
      </c>
      <c r="B9" s="6"/>
      <c r="C9" s="6">
        <v>3021</v>
      </c>
      <c r="D9" s="6">
        <v>459</v>
      </c>
      <c r="E9" s="6">
        <v>48254</v>
      </c>
      <c r="F9" s="6"/>
      <c r="G9" s="6" t="s">
        <v>5</v>
      </c>
      <c r="H9" s="10">
        <v>10500</v>
      </c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</row>
    <row r="10" spans="1:85" s="13" customFormat="1" ht="21" x14ac:dyDescent="0.35">
      <c r="A10" s="6">
        <v>2020</v>
      </c>
      <c r="B10" s="6"/>
      <c r="C10" s="6">
        <v>3021</v>
      </c>
      <c r="D10" s="6">
        <v>459</v>
      </c>
      <c r="E10" s="6">
        <v>48264</v>
      </c>
      <c r="F10" s="6"/>
      <c r="G10" s="6" t="s">
        <v>6</v>
      </c>
      <c r="H10" s="10">
        <v>90000</v>
      </c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</row>
    <row r="11" spans="1:85" s="13" customFormat="1" ht="21" x14ac:dyDescent="0.35">
      <c r="A11" s="6">
        <v>2020</v>
      </c>
      <c r="B11" s="6"/>
      <c r="C11" s="6">
        <v>3021</v>
      </c>
      <c r="D11" s="6">
        <v>459</v>
      </c>
      <c r="E11" s="6">
        <v>48274</v>
      </c>
      <c r="F11" s="6"/>
      <c r="G11" s="6" t="s">
        <v>7</v>
      </c>
      <c r="H11" s="10">
        <v>8250</v>
      </c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</row>
    <row r="12" spans="1:85" s="13" customFormat="1" ht="21" x14ac:dyDescent="0.35">
      <c r="A12" s="6">
        <v>2020</v>
      </c>
      <c r="B12" s="6"/>
      <c r="C12" s="6">
        <v>3021</v>
      </c>
      <c r="D12" s="6">
        <v>459</v>
      </c>
      <c r="E12" s="6">
        <v>48294</v>
      </c>
      <c r="F12" s="6"/>
      <c r="G12" s="6" t="s">
        <v>8</v>
      </c>
      <c r="H12" s="10">
        <v>30000</v>
      </c>
      <c r="I12" s="11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</row>
    <row r="13" spans="1:85" s="13" customFormat="1" ht="21" x14ac:dyDescent="0.35">
      <c r="A13" s="6">
        <v>2020</v>
      </c>
      <c r="B13" s="6"/>
      <c r="C13" s="6">
        <v>3021</v>
      </c>
      <c r="D13" s="6">
        <v>459</v>
      </c>
      <c r="E13" s="6">
        <v>48295</v>
      </c>
      <c r="F13" s="6"/>
      <c r="G13" s="6" t="s">
        <v>9</v>
      </c>
      <c r="H13" s="10">
        <v>6000</v>
      </c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</row>
    <row r="14" spans="1:85" s="13" customFormat="1" ht="21" x14ac:dyDescent="0.35">
      <c r="A14" s="6">
        <v>2020</v>
      </c>
      <c r="B14" s="6"/>
      <c r="C14" s="6">
        <v>3021</v>
      </c>
      <c r="D14" s="6">
        <v>459</v>
      </c>
      <c r="E14" s="6">
        <v>48296</v>
      </c>
      <c r="F14" s="6"/>
      <c r="G14" s="6" t="s">
        <v>10</v>
      </c>
      <c r="H14" s="10">
        <v>6000</v>
      </c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</row>
    <row r="15" spans="1:85" s="13" customFormat="1" ht="21" x14ac:dyDescent="0.35">
      <c r="A15" s="6">
        <v>2020</v>
      </c>
      <c r="B15" s="6"/>
      <c r="C15" s="6">
        <v>3021</v>
      </c>
      <c r="D15" s="6">
        <v>459</v>
      </c>
      <c r="E15" s="6">
        <v>48297</v>
      </c>
      <c r="F15" s="6"/>
      <c r="G15" s="6" t="s">
        <v>11</v>
      </c>
      <c r="H15" s="10">
        <v>12000</v>
      </c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</row>
    <row r="16" spans="1:85" s="13" customFormat="1" ht="31.5" x14ac:dyDescent="0.35">
      <c r="A16" s="6"/>
      <c r="B16" s="6"/>
      <c r="C16" s="6"/>
      <c r="D16" s="6"/>
      <c r="E16" s="6"/>
      <c r="F16" s="6"/>
      <c r="G16" s="14" t="s">
        <v>36</v>
      </c>
      <c r="H16" s="15">
        <f>SUM(H4:H15)</f>
        <v>542250</v>
      </c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</row>
    <row r="17" spans="1:10" s="6" customFormat="1" ht="21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9" spans="1:10" x14ac:dyDescent="0.25">
      <c r="A19">
        <v>2020</v>
      </c>
      <c r="C19">
        <v>4061</v>
      </c>
      <c r="D19">
        <v>342</v>
      </c>
      <c r="E19">
        <v>47901</v>
      </c>
      <c r="G19" t="s">
        <v>17</v>
      </c>
      <c r="H19" s="1">
        <v>974140.82</v>
      </c>
    </row>
    <row r="20" spans="1:10" x14ac:dyDescent="0.25">
      <c r="G20" s="5" t="s">
        <v>18</v>
      </c>
      <c r="H20" s="4">
        <f>SUM(H19)</f>
        <v>974140.82</v>
      </c>
    </row>
    <row r="22" spans="1:10" x14ac:dyDescent="0.25">
      <c r="A22">
        <v>2020</v>
      </c>
      <c r="C22">
        <v>3021</v>
      </c>
      <c r="D22">
        <v>430</v>
      </c>
      <c r="E22">
        <v>48100</v>
      </c>
      <c r="G22" t="s">
        <v>19</v>
      </c>
      <c r="H22" s="1">
        <v>23000</v>
      </c>
    </row>
    <row r="23" spans="1:10" x14ac:dyDescent="0.25">
      <c r="G23" s="5" t="s">
        <v>20</v>
      </c>
      <c r="H23" s="4">
        <f>SUM(H22)</f>
        <v>23000</v>
      </c>
    </row>
    <row r="24" spans="1:10" x14ac:dyDescent="0.25">
      <c r="G24" s="5"/>
      <c r="H24" s="4"/>
    </row>
    <row r="25" spans="1:10" ht="30" x14ac:dyDescent="0.25">
      <c r="G25" s="8" t="s">
        <v>29</v>
      </c>
      <c r="H25" s="7">
        <f>H16+H20+H23</f>
        <v>1539390.8199999998</v>
      </c>
    </row>
    <row r="26" spans="1:10" x14ac:dyDescent="0.25">
      <c r="A26" t="s">
        <v>21</v>
      </c>
    </row>
    <row r="28" spans="1:10" x14ac:dyDescent="0.25">
      <c r="A28">
        <v>2020</v>
      </c>
      <c r="C28">
        <v>4069</v>
      </c>
      <c r="D28">
        <v>341</v>
      </c>
      <c r="E28">
        <v>47914</v>
      </c>
      <c r="G28" t="s">
        <v>23</v>
      </c>
      <c r="H28" s="1">
        <v>672000</v>
      </c>
    </row>
    <row r="29" spans="1:10" x14ac:dyDescent="0.25">
      <c r="G29" s="5" t="s">
        <v>24</v>
      </c>
      <c r="H29" s="4">
        <f>SUM(H28)</f>
        <v>672000</v>
      </c>
    </row>
    <row r="30" spans="1:10" x14ac:dyDescent="0.25">
      <c r="H30" s="1"/>
    </row>
    <row r="31" spans="1:10" x14ac:dyDescent="0.25">
      <c r="A31">
        <v>2020</v>
      </c>
      <c r="C31">
        <v>4069</v>
      </c>
      <c r="D31">
        <v>341</v>
      </c>
      <c r="E31">
        <v>47913</v>
      </c>
      <c r="G31" t="s">
        <v>25</v>
      </c>
      <c r="H31" s="1">
        <v>1424350</v>
      </c>
    </row>
    <row r="32" spans="1:10" x14ac:dyDescent="0.25">
      <c r="G32" s="5" t="s">
        <v>26</v>
      </c>
      <c r="H32" s="4">
        <f>SUM(H31)</f>
        <v>1424350</v>
      </c>
    </row>
    <row r="33" spans="1:9" x14ac:dyDescent="0.25">
      <c r="H33" s="1"/>
    </row>
    <row r="34" spans="1:9" ht="30" x14ac:dyDescent="0.25">
      <c r="G34" s="8" t="s">
        <v>30</v>
      </c>
      <c r="H34" s="9">
        <f>H29+H32</f>
        <v>2096350</v>
      </c>
    </row>
    <row r="35" spans="1:9" x14ac:dyDescent="0.25">
      <c r="A35" t="s">
        <v>22</v>
      </c>
      <c r="H35" s="1"/>
    </row>
    <row r="36" spans="1:9" ht="60" x14ac:dyDescent="0.25">
      <c r="C36">
        <v>3029</v>
      </c>
      <c r="D36">
        <v>241</v>
      </c>
      <c r="E36">
        <v>47100</v>
      </c>
      <c r="G36" s="6" t="s">
        <v>27</v>
      </c>
      <c r="H36" s="1">
        <v>275200</v>
      </c>
      <c r="I36" s="1"/>
    </row>
    <row r="37" spans="1:9" x14ac:dyDescent="0.25">
      <c r="G37" s="5" t="s">
        <v>28</v>
      </c>
      <c r="H37" s="4">
        <f>SUM(H36)</f>
        <v>275200</v>
      </c>
      <c r="I37" s="1"/>
    </row>
    <row r="38" spans="1:9" x14ac:dyDescent="0.25">
      <c r="H38" s="1"/>
      <c r="I38" s="1"/>
    </row>
    <row r="39" spans="1:9" ht="30" x14ac:dyDescent="0.25">
      <c r="G39" s="8" t="s">
        <v>31</v>
      </c>
      <c r="H39" s="9">
        <f>H37</f>
        <v>275200</v>
      </c>
      <c r="I39" s="1"/>
    </row>
    <row r="42" spans="1:9" x14ac:dyDescent="0.25">
      <c r="A42" t="s">
        <v>32</v>
      </c>
    </row>
    <row r="43" spans="1:9" x14ac:dyDescent="0.25">
      <c r="C43">
        <v>4059</v>
      </c>
      <c r="D43">
        <v>3343</v>
      </c>
      <c r="E43">
        <v>48003</v>
      </c>
      <c r="G43" t="s">
        <v>33</v>
      </c>
      <c r="H43" s="1">
        <v>60000</v>
      </c>
    </row>
    <row r="44" spans="1:9" x14ac:dyDescent="0.25">
      <c r="G44" s="5" t="s">
        <v>34</v>
      </c>
      <c r="H44" s="4">
        <v>60000</v>
      </c>
    </row>
    <row r="46" spans="1:9" ht="30" x14ac:dyDescent="0.25">
      <c r="G46" s="8" t="s">
        <v>35</v>
      </c>
      <c r="H46" s="9">
        <v>60000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TOTALES</vt:lpstr>
      <vt:lpstr>DESGLOSE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Mª Jose Garcia Romero</cp:lastModifiedBy>
  <dcterms:created xsi:type="dcterms:W3CDTF">2021-05-18T10:56:52Z</dcterms:created>
  <dcterms:modified xsi:type="dcterms:W3CDTF">2021-05-26T13:14:51Z</dcterms:modified>
</cp:coreProperties>
</file>